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3" i="4"/>
  <c r="D27" i="4"/>
  <c r="D26" i="4"/>
  <c r="D25" i="4"/>
  <c r="D24" i="4"/>
  <c r="D22" i="4"/>
  <c r="C23" i="4" l="1"/>
  <c r="G13" i="4" l="1"/>
  <c r="G12" i="4"/>
  <c r="G11" i="4"/>
  <c r="G10" i="4"/>
  <c r="G9" i="4"/>
  <c r="G8" i="4"/>
  <c r="E8" i="4"/>
  <c r="G14" i="4" l="1"/>
  <c r="C25" i="4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<sst xmlns="http://schemas.openxmlformats.org/spreadsheetml/2006/main" count="55" uniqueCount="36">
  <si>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</si>
  <si>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</si>
  <si>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</si>
  <si>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</si>
  <si>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</si>
  <si>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</si>
  <si>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</si>
  <si>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</si>
  <si>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</si>
  <si>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</si>
  <si>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</si>
  <si>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</si>
  <si>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</si>
  <si>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</si>
  <si>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</si>
  <si>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</si>
  <si>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</si>
  <si>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</si>
  <si>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</si>
  <si>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</si>
  <si>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</si>
  <si>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</si>
  <si>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</si>
  <si>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</si>
  <si>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</si>
  <si>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</si>
  <si>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</si>
  <si>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</si>
  <si>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</si>
  <si>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</si>
  <si>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</si>
  <si>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</si>
  <si>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</si>
  <si>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</si>
  <si>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01.07.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</si>
  <si>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01.07.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</si>
</sst>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₴_-;\-* #,##0.00\ _₴_-;_-* &quot;-&quot;??\ _₴_-;_-@_-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6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164" fontId="13" fillId="0" borderId="0" xfId="0" applyNumberFormat="1" applyFont="1"/>
    <xf numFmtId="168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8" fontId="7" fillId="0" borderId="8" xfId="1" applyNumberFormat="1" applyFont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168" fontId="9" fillId="2" borderId="10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8" fontId="9" fillId="2" borderId="1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168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zoomScale="75" zoomScaleNormal="7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30" sqref="H30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61076.46</v>
      </c>
      <c r="E8" s="39">
        <f>D8/C8</f>
        <v>0.4893765599030786</v>
      </c>
      <c r="F8" s="38">
        <v>58003.394999999997</v>
      </c>
      <c r="G8" s="40">
        <f t="shared" ref="G8:G13" si="0">D8-F8</f>
        <v>3073.0650000000023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1652587.6440000001</v>
      </c>
      <c r="D9" s="38">
        <v>847702.56200000003</v>
      </c>
      <c r="E9" s="39">
        <f t="shared" ref="E9:E13" si="1">D9/C9</f>
        <v>0.5129546775190581</v>
      </c>
      <c r="F9" s="38">
        <v>667359.55299999996</v>
      </c>
      <c r="G9" s="40">
        <f t="shared" si="0"/>
        <v>180343.00900000008</v>
      </c>
      <c r="I9" s="36"/>
    </row>
    <row r="10" spans="1:9" ht="28.5" x14ac:dyDescent="0.2">
      <c r="A10" s="29" t="s">
        <v>5</v>
      </c>
      <c r="B10" s="37" t="s">
        <v>21</v>
      </c>
      <c r="C10" s="38">
        <v>15391.611000000001</v>
      </c>
      <c r="D10" s="38">
        <v>6451.2969999999996</v>
      </c>
      <c r="E10" s="39">
        <f t="shared" si="1"/>
        <v>0.41914371406605838</v>
      </c>
      <c r="F10" s="38">
        <f>23243.252-16692.219</f>
        <v>6551.0329999999994</v>
      </c>
      <c r="G10" s="40">
        <f t="shared" si="0"/>
        <v>-99.735999999999876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14760.772999999999</v>
      </c>
      <c r="E11" s="39">
        <f t="shared" si="1"/>
        <v>0.41585419698308507</v>
      </c>
      <c r="F11" s="38">
        <v>12970.866</v>
      </c>
      <c r="G11" s="40">
        <f t="shared" si="0"/>
        <v>1789.9069999999992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26692.592000000001</v>
      </c>
      <c r="E12" s="39">
        <f t="shared" si="1"/>
        <v>0.40381148926828059</v>
      </c>
      <c r="F12" s="38">
        <v>18121.89</v>
      </c>
      <c r="G12" s="40">
        <f t="shared" si="0"/>
        <v>8570.7020000000011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41549.597000000002</v>
      </c>
      <c r="E13" s="39">
        <f t="shared" si="1"/>
        <v>0.43490857525981147</v>
      </c>
      <c r="F13" s="38">
        <v>30409.868999999999</v>
      </c>
      <c r="G13" s="40">
        <f t="shared" si="0"/>
        <v>11139.728000000003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1989916.9620000001</v>
      </c>
      <c r="D14" s="32">
        <f>SUM(D8:D13)</f>
        <v>998233.28099999996</v>
      </c>
      <c r="E14" s="41">
        <f>D14/C14</f>
        <v>0.50164569681174465</v>
      </c>
      <c r="F14" s="32">
        <f>SUM(F8:F13)</f>
        <v>793416.60600000003</v>
      </c>
      <c r="G14" s="32">
        <f>SUM(G8:G13)</f>
        <v>204816.67500000008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1965.012+F14</f>
        <v>795381.61800000002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f>109.26+7646.369</f>
        <v>7755.6289999999999</v>
      </c>
      <c r="E22" s="43">
        <f>D22/C22</f>
        <v>3.1022515999999998</v>
      </c>
      <c r="F22" s="38">
        <v>393.36500000000001</v>
      </c>
      <c r="G22" s="40">
        <f>D22-F22</f>
        <v>7362.2640000000001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93467.5+55986.433</f>
        <v>149453.93299999999</v>
      </c>
      <c r="D23" s="38">
        <f>24118.619+2044.433+18891.076</f>
        <v>45054.127999999997</v>
      </c>
      <c r="E23" s="43">
        <f>D23/C23</f>
        <v>0.30145829618281106</v>
      </c>
      <c r="F23" s="38">
        <v>95855.975999999995</v>
      </c>
      <c r="G23" s="40">
        <f t="shared" ref="G23:G29" si="2">D23-F23</f>
        <v>-50801.847999999998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v>23900</v>
      </c>
      <c r="D24" s="38">
        <f>0.926+6539.959</f>
        <v>6540.8850000000002</v>
      </c>
      <c r="E24" s="43">
        <f t="shared" ref="E24:E29" si="3">D24/C24</f>
        <v>0.27367719665271967</v>
      </c>
      <c r="F24" s="38">
        <f>3052.068-1230.441-7.108</f>
        <v>1814.5190000000002</v>
      </c>
      <c r="G24" s="40">
        <f t="shared" si="2"/>
        <v>4726.366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f>20.435+407.807+49.896</f>
        <v>478.13800000000003</v>
      </c>
      <c r="E25" s="43">
        <f t="shared" si="3"/>
        <v>0.2557817816104252</v>
      </c>
      <c r="F25" s="38">
        <v>3451.0520000000001</v>
      </c>
      <c r="G25" s="40">
        <f t="shared" si="2"/>
        <v>-2972.9140000000002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2.827</f>
        <v>2.827</v>
      </c>
      <c r="E26" s="43">
        <f t="shared" si="3"/>
        <v>8.7904228855721391E-3</v>
      </c>
      <c r="F26" s="38">
        <v>495.04899999999998</v>
      </c>
      <c r="G26" s="40">
        <f t="shared" si="2"/>
        <v>-492.22199999999998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106512.023</v>
      </c>
      <c r="D27" s="38">
        <f>139.034+20824.375</f>
        <v>20963.409</v>
      </c>
      <c r="E27" s="43">
        <f t="shared" si="3"/>
        <v>0.19681730202420433</v>
      </c>
      <c r="F27" s="38">
        <v>13915.475</v>
      </c>
      <c r="G27" s="40">
        <f t="shared" si="2"/>
        <v>7047.9339999999993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23669.960999999999</v>
      </c>
      <c r="D28" s="38">
        <v>7336.5140000000001</v>
      </c>
      <c r="E28" s="43">
        <f t="shared" si="3"/>
        <v>0.30995040507248828</v>
      </c>
      <c r="F28" s="38">
        <v>0</v>
      </c>
      <c r="G28" s="40">
        <f t="shared" si="2"/>
        <v>7336.5140000000001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1365.21</v>
      </c>
      <c r="E29" s="43">
        <f t="shared" si="3"/>
        <v>0.136521</v>
      </c>
      <c r="F29" s="38">
        <v>8524.8639999999996</v>
      </c>
      <c r="G29" s="40">
        <f t="shared" si="2"/>
        <v>-7159.6539999999995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318226.837</v>
      </c>
      <c r="D30" s="42">
        <f>D22+D23+D24+D25+D26+D27+D28+D29</f>
        <v>89496.74</v>
      </c>
      <c r="E30" s="44">
        <f>D30/C30</f>
        <v>0.28123567717828901</v>
      </c>
      <c r="F30" s="42">
        <f>F22+F23+F24+F25+F26+F27+F28+F29</f>
        <v>124450.3</v>
      </c>
      <c r="G30" s="45">
        <f>D30-F30</f>
        <v>-34953.56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2308143.7990000001</v>
      </c>
      <c r="D37" s="22">
        <f>D30+D14</f>
        <v>1087730.0209999999</v>
      </c>
      <c r="E37" s="22"/>
      <c r="F37" s="22">
        <f t="shared" ref="F37" si="4">F30+F14</f>
        <v>917866.90600000008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Пасулька</cp:lastModifiedBy>
  <cp:lastPrinted>2021-07-02T12:06:58Z</cp:lastPrinted>
  <dcterms:created xsi:type="dcterms:W3CDTF">1996-10-08T23:32:33Z</dcterms:created>
  <dcterms:modified xsi:type="dcterms:W3CDTF">2021-07-02T12:47:18Z</dcterms:modified>
</cp:coreProperties>
</file>